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95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<sst xmlns="http://schemas.openxmlformats.org/spreadsheetml/2006/main" count="127" uniqueCount="94">
  <si>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</si>
  <si>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</si>
  <si>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</si>
  <si>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</si>
  <si>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</si>
  <si>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</si>
  <si>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</si>
  <si>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</si>
  <si>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</si>
  <si>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</si>
  <si>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</si>
  <si>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</si>
  <si>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</si>
  <si>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</si>
  <si>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</si>
  <si>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</si>
  <si>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</si>
  <si>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</si>
  <si>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</si>
  <si>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</si>
  <si>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</si>
  <si>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</si>
  <si>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</si>
  <si>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</si>
  <si>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</si>
  <si>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</si>
  <si>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</si>
  <si>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</si>
  <si>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</si>
  <si>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</si>
  <si>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</si>
  <si>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</si>
  <si>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</si>
  <si>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</si>
  <si>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</si>
  <si>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</si>
  <si>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</si>
  <si>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</si>
  <si>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</si>
  <si>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</si>
  <si>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</si>
  <si>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</si>
  <si>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</si>
  <si>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</si>
  <si>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</si>
  <si>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</si>
  <si>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</si>
  <si>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</si>
  <si>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</si>
  <si>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</si>
  <si>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</si>
  <si>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</si>
  <si>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</si>
  <si>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</si>
  <si>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</si>
  <si>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</si>
  <si>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</si>
  <si>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</si>
  <si>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</si>
  <si>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</si>
  <si>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Clarkia ID</t>
  </si>
  <si>
    <t>Liquidambar</t>
  </si>
  <si>
    <t>Platanus</t>
  </si>
  <si>
    <t>Magnolia</t>
  </si>
  <si>
    <t>Nordenskioldia</t>
  </si>
  <si>
    <t>Persea</t>
  </si>
  <si>
    <t>Indet.</t>
  </si>
  <si>
    <t>Betula</t>
  </si>
  <si>
    <t>Pseudofagus</t>
  </si>
  <si>
    <t>Lauraceae</t>
  </si>
  <si>
    <t>Carya</t>
  </si>
  <si>
    <t>Betula fairii</t>
  </si>
  <si>
    <t>Tetracera</t>
  </si>
  <si>
    <t>Quercus</t>
  </si>
  <si>
    <t>Cercidiphyllum</t>
  </si>
  <si>
    <t>Viburnum latahensis</t>
  </si>
  <si>
    <t>Acer smileyi</t>
  </si>
  <si>
    <t>Acer niklasii</t>
  </si>
  <si>
    <t>Acer chaneyi</t>
  </si>
  <si>
    <t>Vitis</t>
  </si>
  <si>
    <t>Quercus cognata</t>
  </si>
  <si>
    <t>Lindera</t>
  </si>
  <si>
    <t>Quercus simulata</t>
  </si>
  <si>
    <t>Liriodendron</t>
  </si>
  <si>
    <t>Nyssa</t>
  </si>
  <si>
    <t>Ostrya</t>
  </si>
  <si>
    <t>Casranea</t>
  </si>
  <si>
    <t>Ilex SP</t>
  </si>
  <si>
    <t>Populus lindgrenii</t>
  </si>
  <si>
    <t>Halesia/Symplocos</t>
  </si>
  <si>
    <t>Zenia</t>
  </si>
  <si>
    <t>Transferred from J.A. Wolfe hard copy scores.</t>
  </si>
  <si>
    <t>Reported age Neogene  (Miocene), assumed age 15 Ma, Palaeolatitude 47.77° N</t>
  </si>
  <si>
    <t>Reference: UCMP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</si>
</sst>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E1" activePane="topRight" state="split"/>
      <selection pane="topLeft" activeCell="B3" sqref="B3"/>
      <selection pane="topRight" activeCell="O4" sqref="O4"/>
      <selection pane="bottomLeft" activeCell="B7" sqref="B7:B37"/>
      <selection pane="bottomRight" activeCell="J3" sqref="J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91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>
        <v>47.349911</v>
      </c>
      <c r="E3" s="51">
        <v>-116.88864</v>
      </c>
      <c r="F3" s="50"/>
      <c r="G3" s="52"/>
      <c r="H3" s="48">
        <f>AQ114</f>
        <v>0.9447004608294931</v>
      </c>
      <c r="I3" s="64" t="s">
        <v>93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34" t="s">
        <v>92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D7">
        <v>1</v>
      </c>
      <c r="F7">
        <v>1</v>
      </c>
      <c r="G7">
        <v>0.5</v>
      </c>
      <c r="H7">
        <v>1</v>
      </c>
      <c r="O7">
        <v>0.5</v>
      </c>
      <c r="P7">
        <v>0.5</v>
      </c>
      <c r="V7">
        <v>0.5</v>
      </c>
      <c r="W7">
        <v>0.5</v>
      </c>
      <c r="X7">
        <v>0.5</v>
      </c>
      <c r="Y7">
        <v>0.5</v>
      </c>
      <c r="AA7">
        <v>0.5</v>
      </c>
      <c r="AB7">
        <v>0.5</v>
      </c>
      <c r="AG7">
        <v>0.5</v>
      </c>
      <c r="AH7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1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D8">
        <v>1</v>
      </c>
      <c r="F8">
        <v>1</v>
      </c>
      <c r="G8">
        <v>1</v>
      </c>
      <c r="I8">
        <v>1</v>
      </c>
      <c r="J8">
        <v>1</v>
      </c>
      <c r="Q8">
        <v>1</v>
      </c>
      <c r="V8">
        <v>1</v>
      </c>
      <c r="X8">
        <v>1</v>
      </c>
      <c r="AA8">
        <v>0.5</v>
      </c>
      <c r="AB8">
        <v>0.5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E9">
        <v>1</v>
      </c>
      <c r="P9">
        <v>0.5</v>
      </c>
      <c r="Q9">
        <v>0.5</v>
      </c>
      <c r="U9">
        <v>1</v>
      </c>
      <c r="Y9">
        <v>1</v>
      </c>
      <c r="AC9">
        <v>1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G10">
        <v>0.5</v>
      </c>
      <c r="H10">
        <v>1</v>
      </c>
      <c r="O10">
        <v>0.33</v>
      </c>
      <c r="P10">
        <v>0.33</v>
      </c>
      <c r="Q10">
        <v>0.33</v>
      </c>
      <c r="U10">
        <v>1</v>
      </c>
      <c r="X10">
        <v>0.5</v>
      </c>
      <c r="Y10">
        <v>0.5</v>
      </c>
      <c r="AA10">
        <v>0.5</v>
      </c>
      <c r="AB10">
        <v>0.5</v>
      </c>
      <c r="AG10">
        <v>0.5</v>
      </c>
      <c r="AH10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0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1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O11">
        <v>1</v>
      </c>
      <c r="Y11">
        <v>1</v>
      </c>
      <c r="AC11">
        <v>1</v>
      </c>
      <c r="AG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0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E12">
        <v>1</v>
      </c>
      <c r="O12">
        <v>1</v>
      </c>
      <c r="Y12">
        <v>1</v>
      </c>
      <c r="AC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0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F13">
        <v>1</v>
      </c>
      <c r="G13">
        <v>1</v>
      </c>
      <c r="I13">
        <v>1</v>
      </c>
      <c r="J13">
        <v>1</v>
      </c>
      <c r="O13">
        <v>0.33</v>
      </c>
      <c r="P13">
        <v>0.33</v>
      </c>
      <c r="Q13">
        <v>0.33</v>
      </c>
      <c r="V13">
        <v>1</v>
      </c>
      <c r="X13">
        <v>0.5</v>
      </c>
      <c r="Y13">
        <v>0.5</v>
      </c>
      <c r="AB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F14">
        <v>1</v>
      </c>
      <c r="I14">
        <v>1</v>
      </c>
      <c r="J14">
        <v>0.5</v>
      </c>
      <c r="P14">
        <v>0.5</v>
      </c>
      <c r="Q14">
        <v>0.5</v>
      </c>
      <c r="V14">
        <v>1</v>
      </c>
      <c r="Y14">
        <v>1</v>
      </c>
      <c r="AC14">
        <v>1</v>
      </c>
      <c r="AG14">
        <v>0.5</v>
      </c>
      <c r="AH14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E15">
        <v>1</v>
      </c>
      <c r="O15">
        <v>1</v>
      </c>
      <c r="V15">
        <v>1</v>
      </c>
      <c r="Y15">
        <v>1</v>
      </c>
      <c r="AC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0.5</v>
      </c>
      <c r="H16">
        <v>0.5</v>
      </c>
      <c r="I16">
        <v>0.5</v>
      </c>
      <c r="Q16">
        <v>1</v>
      </c>
      <c r="W16">
        <v>1</v>
      </c>
      <c r="Y16">
        <v>0.5</v>
      </c>
      <c r="Z16">
        <v>0.5</v>
      </c>
      <c r="AC16">
        <v>0.5</v>
      </c>
      <c r="AD16">
        <v>0.5</v>
      </c>
      <c r="AG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I17">
        <v>1</v>
      </c>
      <c r="J17">
        <v>1</v>
      </c>
      <c r="P17">
        <v>1</v>
      </c>
      <c r="V17">
        <v>1</v>
      </c>
      <c r="Y17">
        <v>1</v>
      </c>
      <c r="AB17">
        <v>1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F18">
        <v>1</v>
      </c>
      <c r="G18">
        <v>1</v>
      </c>
      <c r="I18">
        <v>1</v>
      </c>
      <c r="Q18">
        <v>0.5</v>
      </c>
      <c r="R18">
        <v>0.5</v>
      </c>
      <c r="V18">
        <v>1</v>
      </c>
      <c r="Y18">
        <v>1</v>
      </c>
      <c r="AC18">
        <v>0.5</v>
      </c>
      <c r="AD18">
        <v>0.5</v>
      </c>
      <c r="AF18">
        <v>0.5</v>
      </c>
      <c r="AG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G19">
        <v>0.5</v>
      </c>
      <c r="I19">
        <v>1</v>
      </c>
      <c r="P19">
        <v>0.5</v>
      </c>
      <c r="Q19">
        <v>0.5</v>
      </c>
      <c r="V19">
        <v>1</v>
      </c>
      <c r="Y19">
        <v>1</v>
      </c>
      <c r="AB19">
        <v>0.5</v>
      </c>
      <c r="AC19">
        <v>0.5</v>
      </c>
      <c r="AF19">
        <v>0.33</v>
      </c>
      <c r="AG19">
        <v>0.33</v>
      </c>
      <c r="AH19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F20">
        <v>1</v>
      </c>
      <c r="G20">
        <v>1</v>
      </c>
      <c r="H20">
        <v>1</v>
      </c>
      <c r="P20">
        <v>1</v>
      </c>
      <c r="V20">
        <v>1</v>
      </c>
      <c r="X20">
        <v>1</v>
      </c>
      <c r="AA20">
        <v>0.5</v>
      </c>
      <c r="AB20">
        <v>0.5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1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73</v>
      </c>
      <c r="C21">
        <v>1</v>
      </c>
      <c r="E21">
        <v>1</v>
      </c>
      <c r="P21">
        <v>1</v>
      </c>
      <c r="W21">
        <v>1</v>
      </c>
      <c r="Y21">
        <v>0.5</v>
      </c>
      <c r="Z21">
        <v>0.5</v>
      </c>
      <c r="AD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75</v>
      </c>
      <c r="C22">
        <v>1</v>
      </c>
      <c r="F22">
        <v>1</v>
      </c>
      <c r="G22">
        <v>1</v>
      </c>
      <c r="I22">
        <v>1</v>
      </c>
      <c r="J22">
        <v>1</v>
      </c>
      <c r="P22">
        <v>1</v>
      </c>
      <c r="AC22">
        <v>1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0</v>
      </c>
      <c r="CB22">
        <f t="shared" si="8"/>
        <v>0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76</v>
      </c>
      <c r="D23">
        <v>1</v>
      </c>
      <c r="F23">
        <v>1</v>
      </c>
      <c r="G23">
        <v>1</v>
      </c>
      <c r="I23">
        <v>1</v>
      </c>
      <c r="J23">
        <v>1</v>
      </c>
      <c r="Q23">
        <v>1</v>
      </c>
      <c r="X23">
        <v>1</v>
      </c>
      <c r="AA23">
        <v>0.5</v>
      </c>
      <c r="AB23">
        <v>0.5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77</v>
      </c>
      <c r="D24">
        <v>1</v>
      </c>
      <c r="F24">
        <v>1</v>
      </c>
      <c r="G24">
        <v>0.5</v>
      </c>
      <c r="H24">
        <v>0.5</v>
      </c>
      <c r="I24">
        <v>0.5</v>
      </c>
      <c r="J24">
        <v>1</v>
      </c>
      <c r="P24">
        <v>1</v>
      </c>
      <c r="U24">
        <v>1</v>
      </c>
      <c r="X24">
        <v>1</v>
      </c>
      <c r="AA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78</v>
      </c>
      <c r="D25">
        <v>1</v>
      </c>
      <c r="F25">
        <v>1</v>
      </c>
      <c r="G25">
        <v>0.5</v>
      </c>
      <c r="I25">
        <v>1</v>
      </c>
      <c r="J25">
        <v>1</v>
      </c>
      <c r="P25">
        <v>0.5</v>
      </c>
      <c r="Q25">
        <v>0.5</v>
      </c>
      <c r="V25">
        <v>1</v>
      </c>
      <c r="X25">
        <v>1</v>
      </c>
      <c r="AA25">
        <v>0.5</v>
      </c>
      <c r="AB25">
        <v>0.5</v>
      </c>
      <c r="AF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79</v>
      </c>
      <c r="D26">
        <v>1</v>
      </c>
      <c r="F26">
        <v>1</v>
      </c>
      <c r="G26">
        <v>1</v>
      </c>
      <c r="I26">
        <v>1</v>
      </c>
      <c r="J26">
        <v>1</v>
      </c>
      <c r="R26">
        <v>1</v>
      </c>
      <c r="V26">
        <v>1</v>
      </c>
      <c r="X26">
        <v>1</v>
      </c>
      <c r="AB26">
        <v>1</v>
      </c>
      <c r="AH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80</v>
      </c>
      <c r="C27">
        <v>0.5</v>
      </c>
      <c r="D27">
        <v>0.5</v>
      </c>
      <c r="I27">
        <v>1</v>
      </c>
      <c r="P27">
        <v>0.5</v>
      </c>
      <c r="Q27">
        <v>0.5</v>
      </c>
      <c r="V27">
        <v>0.5</v>
      </c>
      <c r="W27">
        <v>0.5</v>
      </c>
      <c r="Y27">
        <v>0.5</v>
      </c>
      <c r="Z27">
        <v>0.5</v>
      </c>
      <c r="AB27">
        <v>1</v>
      </c>
      <c r="AG27">
        <v>0.5</v>
      </c>
      <c r="AH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81</v>
      </c>
      <c r="C28">
        <v>1</v>
      </c>
      <c r="E28">
        <v>1</v>
      </c>
      <c r="O28">
        <v>1</v>
      </c>
      <c r="U28">
        <v>1</v>
      </c>
      <c r="Y28">
        <v>1</v>
      </c>
      <c r="AE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1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82</v>
      </c>
      <c r="C29">
        <v>1</v>
      </c>
      <c r="E29">
        <v>0.5</v>
      </c>
      <c r="F29">
        <v>0.25</v>
      </c>
      <c r="G29">
        <v>0.25</v>
      </c>
      <c r="I29">
        <v>0.5</v>
      </c>
      <c r="O29">
        <v>0.5</v>
      </c>
      <c r="P29">
        <v>0.5</v>
      </c>
      <c r="V29">
        <v>0.5</v>
      </c>
      <c r="W29">
        <v>0.5</v>
      </c>
      <c r="Y29">
        <v>1</v>
      </c>
      <c r="AC29">
        <v>0.5</v>
      </c>
      <c r="AD29">
        <v>0.5</v>
      </c>
      <c r="AG29">
        <v>0.5</v>
      </c>
      <c r="AH29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83</v>
      </c>
      <c r="D30">
        <v>1</v>
      </c>
      <c r="E30">
        <v>1</v>
      </c>
      <c r="P30">
        <v>0.5</v>
      </c>
      <c r="Q30">
        <v>0.5</v>
      </c>
      <c r="T30">
        <v>1</v>
      </c>
      <c r="U30">
        <v>1</v>
      </c>
      <c r="Y30">
        <v>1</v>
      </c>
      <c r="AA30">
        <v>0.5</v>
      </c>
      <c r="AB30">
        <v>0.5</v>
      </c>
      <c r="AG30">
        <v>0.5</v>
      </c>
      <c r="AH30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1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1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84</v>
      </c>
      <c r="C31">
        <v>1</v>
      </c>
      <c r="E31">
        <v>1</v>
      </c>
      <c r="P31">
        <v>0.5</v>
      </c>
      <c r="Q31">
        <v>0.5</v>
      </c>
      <c r="V31">
        <v>1</v>
      </c>
      <c r="Y31">
        <v>0.5</v>
      </c>
      <c r="Z31">
        <v>0.5</v>
      </c>
      <c r="AB31">
        <v>1</v>
      </c>
      <c r="AG31">
        <v>0.5</v>
      </c>
      <c r="AH31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85</v>
      </c>
      <c r="C32">
        <v>1</v>
      </c>
      <c r="F32">
        <v>1</v>
      </c>
      <c r="G32">
        <v>1</v>
      </c>
      <c r="I32">
        <v>1</v>
      </c>
      <c r="J32">
        <v>1</v>
      </c>
      <c r="O32">
        <v>1</v>
      </c>
      <c r="V32">
        <v>1</v>
      </c>
      <c r="X32">
        <v>1</v>
      </c>
      <c r="AC32">
        <v>1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0</v>
      </c>
      <c r="AW32">
        <f t="shared" si="16"/>
        <v>1</v>
      </c>
      <c r="AX32">
        <f t="shared" si="17"/>
        <v>1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86</v>
      </c>
      <c r="C33">
        <v>1</v>
      </c>
      <c r="F33">
        <v>1</v>
      </c>
      <c r="G33">
        <v>0.5</v>
      </c>
      <c r="H33">
        <v>0.5</v>
      </c>
      <c r="I33">
        <v>0.5</v>
      </c>
      <c r="Q33">
        <v>1</v>
      </c>
      <c r="X33">
        <v>1</v>
      </c>
      <c r="AC33">
        <v>1</v>
      </c>
      <c r="AG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1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0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87</v>
      </c>
      <c r="C34">
        <v>1</v>
      </c>
      <c r="E34">
        <v>1</v>
      </c>
      <c r="P34">
        <v>1</v>
      </c>
      <c r="V34">
        <v>1</v>
      </c>
      <c r="X34">
        <v>1</v>
      </c>
      <c r="AC34">
        <v>1</v>
      </c>
      <c r="AG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88</v>
      </c>
      <c r="C35">
        <v>1</v>
      </c>
      <c r="F35">
        <v>0.5</v>
      </c>
      <c r="G35">
        <v>0.5</v>
      </c>
      <c r="H35">
        <v>1</v>
      </c>
      <c r="J35">
        <v>0.5</v>
      </c>
      <c r="P35">
        <v>1</v>
      </c>
      <c r="V35">
        <v>1</v>
      </c>
      <c r="Y35">
        <v>1</v>
      </c>
      <c r="AB35">
        <v>1</v>
      </c>
      <c r="AH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89</v>
      </c>
      <c r="C36">
        <v>1</v>
      </c>
      <c r="F36">
        <v>0.5</v>
      </c>
      <c r="G36">
        <v>1</v>
      </c>
      <c r="H36">
        <v>1</v>
      </c>
      <c r="P36">
        <v>0.5</v>
      </c>
      <c r="Q36">
        <v>0.5</v>
      </c>
      <c r="W36">
        <v>1</v>
      </c>
      <c r="Y36">
        <v>0.5</v>
      </c>
      <c r="Z36">
        <v>0.5</v>
      </c>
      <c r="AC36">
        <v>0.5</v>
      </c>
      <c r="AD36">
        <v>0.5</v>
      </c>
      <c r="AG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90</v>
      </c>
      <c r="C37">
        <v>1</v>
      </c>
      <c r="E37">
        <v>1</v>
      </c>
      <c r="O37">
        <v>1</v>
      </c>
      <c r="U37">
        <v>0.5</v>
      </c>
      <c r="V37">
        <v>0.5</v>
      </c>
      <c r="Y37">
        <v>1</v>
      </c>
      <c r="AC37">
        <v>0.5</v>
      </c>
      <c r="AD37">
        <v>0.5</v>
      </c>
      <c r="AG37">
        <v>0.5</v>
      </c>
      <c r="AH37">
        <v>0.5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31</v>
      </c>
      <c r="AR108" s="7">
        <f t="shared" si="91"/>
        <v>31</v>
      </c>
      <c r="AS108" s="7">
        <f t="shared" si="91"/>
        <v>11</v>
      </c>
      <c r="AT108" s="7">
        <f t="shared" si="91"/>
        <v>18</v>
      </c>
      <c r="AU108" s="7">
        <f t="shared" si="91"/>
        <v>19</v>
      </c>
      <c r="AV108" s="7">
        <f t="shared" si="91"/>
        <v>8</v>
      </c>
      <c r="AW108" s="7">
        <f t="shared" si="91"/>
        <v>16</v>
      </c>
      <c r="AX108" s="7">
        <f t="shared" si="91"/>
        <v>11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10</v>
      </c>
      <c r="BD108" s="7">
        <f t="shared" si="91"/>
        <v>19</v>
      </c>
      <c r="BE108" s="7">
        <f t="shared" si="91"/>
        <v>15</v>
      </c>
      <c r="BF108" s="7">
        <f t="shared" si="91"/>
        <v>2</v>
      </c>
      <c r="BG108" s="7">
        <f t="shared" si="91"/>
        <v>0</v>
      </c>
      <c r="BH108" s="7">
        <f t="shared" si="91"/>
        <v>1</v>
      </c>
      <c r="BI108" s="7">
        <f t="shared" si="91"/>
        <v>6</v>
      </c>
      <c r="BJ108" s="7">
        <f t="shared" si="91"/>
        <v>18</v>
      </c>
      <c r="BK108" s="7">
        <f t="shared" si="91"/>
        <v>6</v>
      </c>
      <c r="BL108" s="7">
        <f t="shared" si="91"/>
        <v>12</v>
      </c>
      <c r="BM108" s="7">
        <f t="shared" si="91"/>
        <v>21</v>
      </c>
      <c r="BN108" s="7">
        <f t="shared" si="91"/>
        <v>5</v>
      </c>
      <c r="BO108" s="7">
        <f t="shared" si="91"/>
        <v>8</v>
      </c>
      <c r="BP108" s="7">
        <f t="shared" si="91"/>
        <v>14</v>
      </c>
      <c r="BQ108" s="7">
        <f t="shared" si="91"/>
        <v>15</v>
      </c>
      <c r="BR108" s="7">
        <f t="shared" si="91"/>
        <v>6</v>
      </c>
      <c r="BS108" s="7">
        <f t="shared" si="91"/>
        <v>1</v>
      </c>
      <c r="BT108" s="7">
        <f t="shared" si="91"/>
        <v>3</v>
      </c>
      <c r="BU108" s="7">
        <f t="shared" si="91"/>
        <v>23</v>
      </c>
      <c r="BV108" s="7">
        <f t="shared" si="91"/>
        <v>17</v>
      </c>
      <c r="BW108" s="8" t="s">
        <v>39</v>
      </c>
      <c r="BX108" s="8">
        <f>SUM(BX7:BX107)</f>
        <v>31</v>
      </c>
      <c r="BY108" s="8">
        <f aca="true" t="shared" si="92" ref="BY108:CD108">SUM(BY7:BY107)</f>
        <v>31</v>
      </c>
      <c r="BZ108" s="8">
        <f t="shared" si="92"/>
        <v>31</v>
      </c>
      <c r="CA108" s="8">
        <f t="shared" si="92"/>
        <v>26</v>
      </c>
      <c r="CB108" s="8">
        <f t="shared" si="92"/>
        <v>30</v>
      </c>
      <c r="CC108" s="8">
        <f t="shared" si="92"/>
        <v>31</v>
      </c>
      <c r="CD108" s="8">
        <f t="shared" si="92"/>
        <v>31</v>
      </c>
    </row>
    <row r="109" spans="1:40" ht="12.75">
      <c r="A109" s="7"/>
      <c r="B109" s="57" t="s">
        <v>40</v>
      </c>
      <c r="C109" s="8"/>
      <c r="D109" s="58">
        <f>SUM(D7:D107)</f>
        <v>7.5</v>
      </c>
      <c r="E109" s="1">
        <f aca="true" t="shared" si="93" ref="E109:AH109">SUM(E7:E107)</f>
        <v>10.5</v>
      </c>
      <c r="F109" s="1">
        <f>SUM(F7:F107)</f>
        <v>16.25</v>
      </c>
      <c r="G109" s="1">
        <f t="shared" si="93"/>
        <v>14.25</v>
      </c>
      <c r="H109" s="1">
        <f t="shared" si="93"/>
        <v>6.5</v>
      </c>
      <c r="I109" s="1">
        <f t="shared" si="93"/>
        <v>14</v>
      </c>
      <c r="J109" s="58">
        <f t="shared" si="93"/>
        <v>10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7.66</v>
      </c>
      <c r="P109" s="1">
        <f t="shared" si="93"/>
        <v>12.66</v>
      </c>
      <c r="Q109" s="1">
        <f t="shared" si="93"/>
        <v>9.16</v>
      </c>
      <c r="R109" s="1">
        <f t="shared" si="93"/>
        <v>1.5</v>
      </c>
      <c r="S109" s="58">
        <f t="shared" si="93"/>
        <v>0</v>
      </c>
      <c r="T109" s="1">
        <f t="shared" si="93"/>
        <v>1</v>
      </c>
      <c r="U109" s="1">
        <f t="shared" si="93"/>
        <v>5.5</v>
      </c>
      <c r="V109" s="1">
        <f t="shared" si="93"/>
        <v>16</v>
      </c>
      <c r="W109" s="58">
        <f t="shared" si="93"/>
        <v>4.5</v>
      </c>
      <c r="X109" s="1">
        <f t="shared" si="93"/>
        <v>10.5</v>
      </c>
      <c r="Y109" s="1">
        <f t="shared" si="93"/>
        <v>17</v>
      </c>
      <c r="Z109" s="58">
        <f t="shared" si="93"/>
        <v>2.5</v>
      </c>
      <c r="AA109" s="1">
        <f t="shared" si="93"/>
        <v>4.5</v>
      </c>
      <c r="AB109" s="1">
        <f t="shared" si="93"/>
        <v>10</v>
      </c>
      <c r="AC109" s="1">
        <f t="shared" si="93"/>
        <v>12</v>
      </c>
      <c r="AD109" s="1">
        <f t="shared" si="93"/>
        <v>3.5</v>
      </c>
      <c r="AE109" s="58">
        <f t="shared" si="93"/>
        <v>1</v>
      </c>
      <c r="AF109" s="1">
        <f t="shared" si="93"/>
        <v>1.83</v>
      </c>
      <c r="AG109" s="1">
        <f t="shared" si="93"/>
        <v>17.33</v>
      </c>
      <c r="AH109" s="58">
        <f t="shared" si="93"/>
        <v>11.83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31</v>
      </c>
      <c r="E110" s="1">
        <f>BY108</f>
        <v>31</v>
      </c>
      <c r="F110" s="1">
        <f>BY108</f>
        <v>31</v>
      </c>
      <c r="G110" s="1">
        <f>BY108</f>
        <v>31</v>
      </c>
      <c r="H110" s="1">
        <f>BY108</f>
        <v>31</v>
      </c>
      <c r="I110" s="1">
        <f>BY108</f>
        <v>31</v>
      </c>
      <c r="J110" s="58">
        <f>BY108</f>
        <v>31</v>
      </c>
      <c r="K110" s="2">
        <f>BZ108</f>
        <v>31</v>
      </c>
      <c r="L110" s="2">
        <f>BZ108</f>
        <v>31</v>
      </c>
      <c r="M110" s="2">
        <f>BZ108</f>
        <v>31</v>
      </c>
      <c r="N110" s="2">
        <f>BZ108</f>
        <v>31</v>
      </c>
      <c r="O110" s="2">
        <f>BZ108</f>
        <v>31</v>
      </c>
      <c r="P110" s="2">
        <f>BZ108</f>
        <v>31</v>
      </c>
      <c r="Q110" s="2">
        <f>BZ108</f>
        <v>31</v>
      </c>
      <c r="R110" s="2">
        <f>BZ108</f>
        <v>31</v>
      </c>
      <c r="S110" s="59">
        <f>BZ108</f>
        <v>31</v>
      </c>
      <c r="T110" s="3">
        <f>CA108</f>
        <v>26</v>
      </c>
      <c r="U110" s="3">
        <f>CA108</f>
        <v>26</v>
      </c>
      <c r="V110" s="3">
        <f>CA108</f>
        <v>26</v>
      </c>
      <c r="W110" s="60">
        <f>CA108</f>
        <v>26</v>
      </c>
      <c r="X110" s="8">
        <f>CB108</f>
        <v>30</v>
      </c>
      <c r="Y110" s="8">
        <f>CB108</f>
        <v>30</v>
      </c>
      <c r="Z110" s="57">
        <f>CB108</f>
        <v>30</v>
      </c>
      <c r="AA110" s="5">
        <f>CC108</f>
        <v>31</v>
      </c>
      <c r="AB110" s="5">
        <f>CC108</f>
        <v>31</v>
      </c>
      <c r="AC110" s="5">
        <f>CC108</f>
        <v>31</v>
      </c>
      <c r="AD110" s="5">
        <f>CC108</f>
        <v>31</v>
      </c>
      <c r="AE110" s="62">
        <f>CC108</f>
        <v>31</v>
      </c>
      <c r="AF110" s="6">
        <f>CD108</f>
        <v>31</v>
      </c>
      <c r="AG110" s="6">
        <f>CD108</f>
        <v>31</v>
      </c>
      <c r="AH110" s="63">
        <f>CD108</f>
        <v>31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6</v>
      </c>
    </row>
    <row r="112" spans="1:43" ht="12.75">
      <c r="A112" s="7"/>
      <c r="B112" s="7" t="s">
        <v>42</v>
      </c>
      <c r="C112" s="7"/>
      <c r="D112" s="47">
        <f>(D109/AR108)*100</f>
        <v>24.193548387096776</v>
      </c>
      <c r="E112" s="47">
        <f>(E109/BY108)*100</f>
        <v>33.87096774193548</v>
      </c>
      <c r="F112" s="47">
        <f>(F109/BY108)*100</f>
        <v>52.41935483870967</v>
      </c>
      <c r="G112" s="47">
        <f>(G109/BY108)*100</f>
        <v>45.96774193548387</v>
      </c>
      <c r="H112" s="47">
        <f>(H109/BY108)*100</f>
        <v>20.967741935483872</v>
      </c>
      <c r="I112" s="47">
        <f>(I109/BY108)*100</f>
        <v>45.16129032258064</v>
      </c>
      <c r="J112" s="47">
        <f>(J109/BY108)*100</f>
        <v>32.25806451612903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24.70967741935484</v>
      </c>
      <c r="P112" s="47">
        <f>(P109/BZ108)*100</f>
        <v>40.83870967741935</v>
      </c>
      <c r="Q112" s="47">
        <f>(Q109/BZ108)*100</f>
        <v>29.548387096774192</v>
      </c>
      <c r="R112" s="47">
        <f>(R109/BZ108)*100</f>
        <v>4.838709677419355</v>
      </c>
      <c r="S112" s="47">
        <f>(S109/BZ108)*100</f>
        <v>0</v>
      </c>
      <c r="T112" s="47">
        <f>(T109/CA108)*100</f>
        <v>3.8461538461538463</v>
      </c>
      <c r="U112" s="47">
        <f>(U109/CA108)*100</f>
        <v>21.153846153846153</v>
      </c>
      <c r="V112" s="47">
        <f>(V109/CA108)*100</f>
        <v>61.53846153846154</v>
      </c>
      <c r="W112" s="47">
        <f>(W109/CA108)*100</f>
        <v>17.307692307692307</v>
      </c>
      <c r="X112" s="47">
        <f>(X109/CB108)*100</f>
        <v>35</v>
      </c>
      <c r="Y112" s="47">
        <f>(Y109/CB108)*100</f>
        <v>56.666666666666664</v>
      </c>
      <c r="Z112" s="47">
        <f>(Z109/CB108)*100</f>
        <v>8.333333333333332</v>
      </c>
      <c r="AA112" s="47">
        <f>(AA109/CC108)*100</f>
        <v>14.516129032258066</v>
      </c>
      <c r="AB112" s="47">
        <f>(AB109/CC108)*100</f>
        <v>32.25806451612903</v>
      </c>
      <c r="AC112" s="47">
        <f>(AC109/CC108)*100</f>
        <v>38.70967741935484</v>
      </c>
      <c r="AD112" s="47">
        <f>(AD109/CC108)*100</f>
        <v>11.29032258064516</v>
      </c>
      <c r="AE112" s="47">
        <f>(AE109/CC108)*100</f>
        <v>3.225806451612903</v>
      </c>
      <c r="AF112" s="47">
        <f>(AF109/CD108)*100</f>
        <v>5.903225806451613</v>
      </c>
      <c r="AG112" s="47">
        <f>(AG109/CD108)*100</f>
        <v>55.90322580645161</v>
      </c>
      <c r="AH112" s="47">
        <f>(AH109/CD108)*100</f>
        <v>38.16129032258064</v>
      </c>
      <c r="AP112" t="s">
        <v>55</v>
      </c>
      <c r="AQ112">
        <f>AQ108*7</f>
        <v>217</v>
      </c>
    </row>
    <row r="114" spans="42:43" ht="12.75">
      <c r="AP114" t="s">
        <v>57</v>
      </c>
      <c r="AQ114">
        <f>(AQ110-AQ111)/AQ112</f>
        <v>0.9447004608294931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2011-07-08T10:06:30Z</dcterms:modified>
  <cp:category/>
  <cp:version/>
  <cp:contentType/>
  <cp:contentStatus/>
</cp:coreProperties>
</file>